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<sst xmlns="http://schemas.openxmlformats.org/spreadsheetml/2006/main" count="91" uniqueCount="58">
  <si>
    <t xml:space="preserve">SOD detection </t>
  </si>
  <si>
    <t>Sample Number</t>
  </si>
  <si>
    <t>Measured OD Value 1</t>
  </si>
  <si>
    <t>Measured OD Value 2</t>
  </si>
  <si>
    <t>Measured OD Value 3</t>
  </si>
  <si>
    <t>Average OD Value</t>
  </si>
  <si>
    <t>SOD Inhibition Rate %1</t>
  </si>
  <si>
    <t>SOD Inhibition Rate %2</t>
  </si>
  <si>
    <t>SOD Inhibition Rate %3</t>
  </si>
  <si>
    <t>SOD Activity (U/mL) 1</t>
  </si>
  <si>
    <t>SOD Activity (U/mL) 2</t>
  </si>
  <si>
    <t>SOD Activity (U/mL) 3</t>
  </si>
  <si>
    <t>Control blank</t>
  </si>
  <si>
    <t>Control</t>
  </si>
  <si>
    <t>Measured blank</t>
  </si>
  <si>
    <t>0mol/L</t>
  </si>
  <si>
    <t>10mol/L</t>
  </si>
  <si>
    <t>20mol/L</t>
  </si>
  <si>
    <t>30mol/L</t>
  </si>
  <si>
    <t>40mol/L</t>
  </si>
  <si>
    <t>50mol/L</t>
  </si>
  <si>
    <t>60mol/L</t>
  </si>
  <si>
    <t>80mol/L</t>
  </si>
  <si>
    <t>100mol/L</t>
  </si>
  <si>
    <t>MDA detection</t>
  </si>
  <si>
    <t>Measured Value 1</t>
  </si>
  <si>
    <t>Measured Value 2</t>
  </si>
  <si>
    <t>Measured Value 3</t>
  </si>
  <si>
    <t>Average Measured Value</t>
  </si>
  <si>
    <t>Propylene Glycol (MDA) Content (nmol/mL) 1</t>
  </si>
  <si>
    <t>Propylene Glycol (MDA) Content (nmol/mL) 2</t>
  </si>
  <si>
    <t>Propylene Glycol (MDA) Content (nmol/mL) 3</t>
  </si>
  <si>
    <t>Blank</t>
  </si>
  <si>
    <t>Standard</t>
  </si>
  <si>
    <t>GSH-PX detectiondetection</t>
  </si>
  <si>
    <t>Enzyme Tube 1</t>
  </si>
  <si>
    <t>Enzyme Tube 2</t>
  </si>
  <si>
    <t>Enzyme Tube 3</t>
  </si>
  <si>
    <t>Average Enzyme Tube</t>
  </si>
  <si>
    <t>Non-enzyme Tube 1</t>
  </si>
  <si>
    <t>Non-enzyme Tube 2</t>
  </si>
  <si>
    <t>Non-enzyme Tube 3</t>
  </si>
  <si>
    <t>Average Non-enzyme Tube</t>
  </si>
  <si>
    <t>GSH-PX Activity (Enzyme Activity Unit) 1</t>
  </si>
  <si>
    <t>GSH-PX Activity (Enzyme Activity Unit) 2</t>
  </si>
  <si>
    <t>GSH-PX Activity (Enzyme Activity Unit) 3</t>
  </si>
  <si>
    <t>T-AOC detection</t>
  </si>
  <si>
    <t>Control Tube 1</t>
  </si>
  <si>
    <t>Control Tube 2</t>
  </si>
  <si>
    <t>Control Tube 3</t>
  </si>
  <si>
    <t>Average Control Tube</t>
  </si>
  <si>
    <t>Measurement Tube 1</t>
  </si>
  <si>
    <t>Measurement Tube 2</t>
  </si>
  <si>
    <t>Measurement Tube 3</t>
  </si>
  <si>
    <t>Average Measurement Tube</t>
  </si>
  <si>
    <t>Total Antioxidant Capacity (Units/mL of serum) 1</t>
  </si>
  <si>
    <t>Total Antioxidant Capacity (Units/mL of serum) 2</t>
  </si>
  <si>
    <t>Total Antioxidant Capacity (Units/mL of serum)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</si>
</sst>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4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5"/>
  <sheetViews>
    <sheetView tabSelected="1" zoomScale="60" zoomScaleNormal="60" topLeftCell="B5" workbookViewId="0">
      <selection activeCell="G51" sqref="G51"/>
    </sheetView>
  </sheetViews>
  <sheetFormatPr defaultColWidth="8.72727272727273" defaultRowHeight="14"/>
  <cols>
    <col min="1" max="1" width="20.4545454545455" customWidth="1"/>
    <col min="2" max="4" width="27.9090909090909" customWidth="1"/>
    <col min="5" max="5" width="31.5454545454545" customWidth="1"/>
    <col min="6" max="8" width="57.6363636363636" customWidth="1"/>
    <col min="9" max="9" width="33.5454545454545" customWidth="1"/>
    <col min="10" max="12" width="52.9090909090909" customWidth="1"/>
  </cols>
  <sheetData>
    <row r="1" ht="17.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7.5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18" spans="1:11">
      <c r="A3" s="4" t="s">
        <v>12</v>
      </c>
      <c r="B3" s="5">
        <v>0.044</v>
      </c>
      <c r="C3" s="6"/>
      <c r="D3" s="6"/>
      <c r="E3" s="6"/>
      <c r="F3" s="6"/>
      <c r="G3" s="6"/>
      <c r="H3" s="6"/>
      <c r="I3" s="6"/>
      <c r="J3" s="6"/>
      <c r="K3" s="9"/>
    </row>
    <row r="4" ht="18" spans="1:11">
      <c r="A4" s="4" t="s">
        <v>13</v>
      </c>
      <c r="B4" s="5">
        <v>0.673</v>
      </c>
      <c r="C4" s="6"/>
      <c r="D4" s="6"/>
      <c r="E4" s="6"/>
      <c r="F4" s="6"/>
      <c r="G4" s="6"/>
      <c r="H4" s="6"/>
      <c r="I4" s="6"/>
      <c r="J4" s="6"/>
      <c r="K4" s="9"/>
    </row>
    <row r="5" ht="18" spans="1:11">
      <c r="A5" s="4" t="s">
        <v>14</v>
      </c>
      <c r="B5" s="5">
        <v>0.416</v>
      </c>
      <c r="C5" s="6"/>
      <c r="D5" s="6"/>
      <c r="E5" s="6"/>
      <c r="F5" s="6"/>
      <c r="G5" s="6"/>
      <c r="H5" s="6"/>
      <c r="I5" s="6"/>
      <c r="J5" s="6"/>
      <c r="K5" s="9"/>
    </row>
    <row r="6" ht="18" spans="1:11">
      <c r="A6" s="4" t="s">
        <v>15</v>
      </c>
      <c r="B6" s="4">
        <v>0.669</v>
      </c>
      <c r="C6" s="4">
        <v>0.67</v>
      </c>
      <c r="D6" s="4">
        <v>0.678</v>
      </c>
      <c r="E6" s="4">
        <f t="shared" ref="E6:E14" si="0">AVERAGE(B6:D6)</f>
        <v>0.672333333333333</v>
      </c>
      <c r="F6" s="4">
        <f>(($D$7-$D$6)-(B6-$D$8))/($D$7-$D$6)*100%</f>
        <v>3.05263157894737</v>
      </c>
      <c r="G6" s="4">
        <f t="shared" ref="G6:G14" si="1">(($D$7-$D$6)-(C6-$D$8))/($D$7-$D$6)*100%</f>
        <v>3.10526315789474</v>
      </c>
      <c r="H6" s="4">
        <f t="shared" ref="H6:H14" si="2">(($D$7-$D$6)-(D6-$D$8))/($D$7-$D$6)*100%</f>
        <v>3.52631578947368</v>
      </c>
      <c r="I6" s="4">
        <f t="shared" ref="I6:K6" si="3">F6/50%*(0.24/0.02)</f>
        <v>73.2631578947368</v>
      </c>
      <c r="J6" s="4">
        <f t="shared" si="3"/>
        <v>74.5263157894737</v>
      </c>
      <c r="K6" s="4">
        <f t="shared" si="3"/>
        <v>84.6315789473684</v>
      </c>
    </row>
    <row r="7" ht="18" spans="1:11">
      <c r="A7" s="4" t="s">
        <v>16</v>
      </c>
      <c r="B7" s="4">
        <v>0.656</v>
      </c>
      <c r="C7" s="4">
        <v>0.65</v>
      </c>
      <c r="D7" s="4">
        <v>0.659</v>
      </c>
      <c r="E7" s="4">
        <f t="shared" si="0"/>
        <v>0.655</v>
      </c>
      <c r="F7" s="4">
        <f t="shared" ref="F7:F14" si="4">(($D$7-$D$6)-(E7-$D$8))/($D$7-$D$6)*100%</f>
        <v>2.31578947368421</v>
      </c>
      <c r="G7" s="4">
        <f t="shared" si="1"/>
        <v>2.05263157894737</v>
      </c>
      <c r="H7" s="4">
        <f t="shared" si="2"/>
        <v>2.52631578947368</v>
      </c>
      <c r="I7" s="4">
        <f t="shared" ref="I7:K7" si="5">F7/50%*(0.24/0.02)</f>
        <v>55.5789473684211</v>
      </c>
      <c r="J7" s="4">
        <f t="shared" si="5"/>
        <v>49.2631578947368</v>
      </c>
      <c r="K7" s="4">
        <f t="shared" si="5"/>
        <v>60.6315789473684</v>
      </c>
    </row>
    <row r="8" ht="18" spans="1:11">
      <c r="A8" s="4" t="s">
        <v>17</v>
      </c>
      <c r="B8" s="4">
        <v>0.631</v>
      </c>
      <c r="C8" s="4">
        <v>0.636</v>
      </c>
      <c r="D8" s="4">
        <v>0.63</v>
      </c>
      <c r="E8" s="4">
        <f t="shared" si="0"/>
        <v>0.632333333333333</v>
      </c>
      <c r="F8" s="4">
        <f t="shared" si="4"/>
        <v>1.12280701754386</v>
      </c>
      <c r="G8" s="4">
        <f t="shared" si="1"/>
        <v>1.31578947368421</v>
      </c>
      <c r="H8" s="4">
        <f t="shared" si="2"/>
        <v>1</v>
      </c>
      <c r="I8" s="4">
        <f t="shared" ref="I8:K8" si="6">F8/50%*(0.24/0.02)</f>
        <v>26.9473684210526</v>
      </c>
      <c r="J8" s="4">
        <f t="shared" si="6"/>
        <v>31.5789473684211</v>
      </c>
      <c r="K8" s="4">
        <f t="shared" si="6"/>
        <v>24</v>
      </c>
    </row>
    <row r="9" ht="18" spans="1:11">
      <c r="A9" s="4" t="s">
        <v>18</v>
      </c>
      <c r="B9" s="4">
        <v>0.623</v>
      </c>
      <c r="C9" s="4">
        <v>0.622</v>
      </c>
      <c r="D9" s="4">
        <v>0.626</v>
      </c>
      <c r="E9" s="4">
        <f t="shared" si="0"/>
        <v>0.623666666666667</v>
      </c>
      <c r="F9" s="4">
        <f t="shared" si="4"/>
        <v>0.666666666666669</v>
      </c>
      <c r="G9" s="4">
        <f t="shared" si="1"/>
        <v>0.578947368421053</v>
      </c>
      <c r="H9" s="4">
        <f t="shared" si="2"/>
        <v>0.789473684210526</v>
      </c>
      <c r="I9" s="4">
        <f t="shared" ref="I9:K9" si="7">F9/50%*(0.24/0.02)</f>
        <v>16</v>
      </c>
      <c r="J9" s="4">
        <f t="shared" si="7"/>
        <v>13.8947368421053</v>
      </c>
      <c r="K9" s="4">
        <f t="shared" si="7"/>
        <v>18.9473684210526</v>
      </c>
    </row>
    <row r="10" ht="18" spans="1:11">
      <c r="A10" s="4" t="s">
        <v>19</v>
      </c>
      <c r="B10" s="4">
        <v>0.624</v>
      </c>
      <c r="C10" s="4">
        <v>0.62</v>
      </c>
      <c r="D10" s="4">
        <v>0.616</v>
      </c>
      <c r="E10" s="4">
        <f t="shared" si="0"/>
        <v>0.62</v>
      </c>
      <c r="F10" s="4">
        <f t="shared" si="4"/>
        <v>0.473684210526316</v>
      </c>
      <c r="G10" s="4">
        <f t="shared" si="1"/>
        <v>0.473684210526316</v>
      </c>
      <c r="H10" s="4">
        <f t="shared" si="2"/>
        <v>0.263157894736842</v>
      </c>
      <c r="I10" s="4">
        <f t="shared" ref="I10:K10" si="8">F10/50%*(0.24/0.02)</f>
        <v>11.3684210526316</v>
      </c>
      <c r="J10" s="4">
        <f t="shared" si="8"/>
        <v>11.3684210526316</v>
      </c>
      <c r="K10" s="4">
        <f t="shared" si="8"/>
        <v>6.31578947368421</v>
      </c>
    </row>
    <row r="11" ht="18" spans="1:11">
      <c r="A11" s="4" t="s">
        <v>20</v>
      </c>
      <c r="B11" s="4">
        <v>0.642</v>
      </c>
      <c r="C11" s="4">
        <v>0.639</v>
      </c>
      <c r="D11" s="4">
        <v>0.635</v>
      </c>
      <c r="E11" s="4">
        <f t="shared" si="0"/>
        <v>0.638666666666667</v>
      </c>
      <c r="F11" s="4">
        <f t="shared" si="4"/>
        <v>1.45614035087719</v>
      </c>
      <c r="G11" s="4">
        <f t="shared" si="1"/>
        <v>1.47368421052632</v>
      </c>
      <c r="H11" s="4">
        <f t="shared" si="2"/>
        <v>1.26315789473684</v>
      </c>
      <c r="I11" s="4">
        <f t="shared" ref="I11:K11" si="9">F11/50%*(0.24/0.02)</f>
        <v>34.9473684210527</v>
      </c>
      <c r="J11" s="4">
        <f t="shared" si="9"/>
        <v>35.3684210526316</v>
      </c>
      <c r="K11" s="4">
        <f t="shared" si="9"/>
        <v>30.3157894736842</v>
      </c>
    </row>
    <row r="12" ht="18" spans="1:11">
      <c r="A12" s="4" t="s">
        <v>21</v>
      </c>
      <c r="B12" s="4">
        <v>0.662</v>
      </c>
      <c r="C12" s="4">
        <v>0.661</v>
      </c>
      <c r="D12" s="4">
        <v>0.656</v>
      </c>
      <c r="E12" s="4">
        <f t="shared" si="0"/>
        <v>0.659666666666667</v>
      </c>
      <c r="F12" s="4">
        <f t="shared" si="4"/>
        <v>2.56140350877193</v>
      </c>
      <c r="G12" s="4">
        <f t="shared" si="1"/>
        <v>2.63157894736842</v>
      </c>
      <c r="H12" s="4">
        <f t="shared" si="2"/>
        <v>2.36842105263158</v>
      </c>
      <c r="I12" s="4">
        <f t="shared" ref="I12:K12" si="10">F12/50%*(0.24/0.02)</f>
        <v>61.4736842105264</v>
      </c>
      <c r="J12" s="4">
        <f t="shared" si="10"/>
        <v>63.1578947368421</v>
      </c>
      <c r="K12" s="4">
        <f t="shared" si="10"/>
        <v>56.8421052631579</v>
      </c>
    </row>
    <row r="13" ht="18" spans="1:11">
      <c r="A13" s="4" t="s">
        <v>22</v>
      </c>
      <c r="B13" s="4">
        <v>0.653</v>
      </c>
      <c r="C13" s="4">
        <v>0.655</v>
      </c>
      <c r="D13" s="4">
        <v>0.659</v>
      </c>
      <c r="E13" s="4">
        <f t="shared" si="0"/>
        <v>0.655666666666667</v>
      </c>
      <c r="F13" s="4">
        <f t="shared" si="4"/>
        <v>2.35087719298246</v>
      </c>
      <c r="G13" s="4">
        <f t="shared" si="1"/>
        <v>2.31578947368421</v>
      </c>
      <c r="H13" s="4">
        <f t="shared" si="2"/>
        <v>2.52631578947368</v>
      </c>
      <c r="I13" s="4">
        <f t="shared" ref="I13:K13" si="11">F13/50%*(0.24/0.02)</f>
        <v>56.421052631579</v>
      </c>
      <c r="J13" s="4">
        <f t="shared" si="11"/>
        <v>55.5789473684211</v>
      </c>
      <c r="K13" s="4">
        <f t="shared" si="11"/>
        <v>60.6315789473684</v>
      </c>
    </row>
    <row r="14" ht="18" spans="1:11">
      <c r="A14" s="4" t="s">
        <v>23</v>
      </c>
      <c r="B14" s="4">
        <v>0.663</v>
      </c>
      <c r="C14" s="4">
        <v>0.658</v>
      </c>
      <c r="D14" s="4">
        <v>0.659</v>
      </c>
      <c r="E14" s="4">
        <f t="shared" si="0"/>
        <v>0.66</v>
      </c>
      <c r="F14" s="4">
        <f t="shared" si="4"/>
        <v>2.57894736842105</v>
      </c>
      <c r="G14" s="4">
        <f t="shared" si="1"/>
        <v>2.47368421052632</v>
      </c>
      <c r="H14" s="4">
        <f t="shared" si="2"/>
        <v>2.52631578947368</v>
      </c>
      <c r="I14" s="4">
        <f t="shared" ref="I14:K14" si="12">F14/50%*(0.24/0.02)</f>
        <v>61.8947368421053</v>
      </c>
      <c r="J14" s="4">
        <f t="shared" si="12"/>
        <v>59.3684210526316</v>
      </c>
      <c r="K14" s="4">
        <f t="shared" si="12"/>
        <v>60.6315789473684</v>
      </c>
    </row>
    <row r="16" ht="17.5" spans="1:8">
      <c r="A16" s="7" t="s">
        <v>24</v>
      </c>
      <c r="B16" s="7"/>
      <c r="C16" s="7"/>
      <c r="D16" s="7"/>
      <c r="E16" s="7"/>
      <c r="F16" s="7"/>
      <c r="G16" s="7"/>
      <c r="H16" s="7"/>
    </row>
    <row r="17" ht="17.5" spans="1:8">
      <c r="A17" s="3" t="s">
        <v>1</v>
      </c>
      <c r="B17" s="3" t="s">
        <v>25</v>
      </c>
      <c r="C17" s="3" t="s">
        <v>26</v>
      </c>
      <c r="D17" s="3" t="s">
        <v>27</v>
      </c>
      <c r="E17" s="3" t="s">
        <v>28</v>
      </c>
      <c r="F17" s="3" t="s">
        <v>29</v>
      </c>
      <c r="G17" s="3" t="s">
        <v>30</v>
      </c>
      <c r="H17" s="3" t="s">
        <v>31</v>
      </c>
    </row>
    <row r="18" ht="18" spans="1:8">
      <c r="A18" s="4" t="s">
        <v>32</v>
      </c>
      <c r="B18" s="8">
        <v>0.045</v>
      </c>
      <c r="C18" s="8"/>
      <c r="D18" s="8"/>
      <c r="E18" s="8"/>
      <c r="F18" s="8"/>
      <c r="G18" s="8"/>
      <c r="H18" s="8"/>
    </row>
    <row r="19" ht="18" spans="1:8">
      <c r="A19" s="4" t="s">
        <v>33</v>
      </c>
      <c r="B19" s="8">
        <v>0.065</v>
      </c>
      <c r="C19" s="8"/>
      <c r="D19" s="8"/>
      <c r="E19" s="8"/>
      <c r="F19" s="8"/>
      <c r="G19" s="8"/>
      <c r="H19" s="8"/>
    </row>
    <row r="20" ht="18" spans="1:8">
      <c r="A20" s="4" t="s">
        <v>13</v>
      </c>
      <c r="B20" s="8">
        <v>0.051</v>
      </c>
      <c r="C20" s="8"/>
      <c r="D20" s="8"/>
      <c r="E20" s="8"/>
      <c r="F20" s="8"/>
      <c r="G20" s="8"/>
      <c r="H20" s="8"/>
    </row>
    <row r="21" ht="18" spans="1:8">
      <c r="A21" s="4" t="s">
        <v>15</v>
      </c>
      <c r="B21" s="4">
        <v>0.08</v>
      </c>
      <c r="C21" s="4">
        <v>0.076</v>
      </c>
      <c r="D21" s="4">
        <v>0.077</v>
      </c>
      <c r="E21" s="4">
        <f t="shared" ref="E21:E29" si="13">AVERAGE(B21:D21)</f>
        <v>0.0776666666666667</v>
      </c>
      <c r="F21" s="4">
        <f t="shared" ref="F21:F29" si="14">(B21-$D$9)/($D$8-$D$7)*10</f>
        <v>188.275862068965</v>
      </c>
      <c r="G21" s="4">
        <f t="shared" ref="G21:G29" si="15">(C21-$D$9)/($D$8-$D$7)*10</f>
        <v>189.655172413793</v>
      </c>
      <c r="H21" s="4">
        <f t="shared" ref="H21:H29" si="16">(D21-$D$9)/($D$8-$D$7)*10</f>
        <v>189.310344827586</v>
      </c>
    </row>
    <row r="22" ht="18" spans="1:8">
      <c r="A22" s="4" t="s">
        <v>16</v>
      </c>
      <c r="B22" s="4">
        <v>0.062</v>
      </c>
      <c r="C22" s="4">
        <v>0.065</v>
      </c>
      <c r="D22" s="4">
        <v>0.064</v>
      </c>
      <c r="E22" s="4">
        <f t="shared" si="13"/>
        <v>0.0636666666666667</v>
      </c>
      <c r="F22" s="4">
        <v>7</v>
      </c>
      <c r="G22" s="4">
        <v>7.5</v>
      </c>
      <c r="H22" s="4">
        <v>7</v>
      </c>
    </row>
    <row r="23" ht="18" spans="1:8">
      <c r="A23" s="4" t="s">
        <v>17</v>
      </c>
      <c r="B23" s="4">
        <v>0.067</v>
      </c>
      <c r="C23" s="4">
        <v>0.066</v>
      </c>
      <c r="D23" s="4">
        <v>0.065</v>
      </c>
      <c r="E23" s="4">
        <f t="shared" si="13"/>
        <v>0.066</v>
      </c>
      <c r="F23" s="4">
        <f t="shared" si="14"/>
        <v>192.758620689655</v>
      </c>
      <c r="G23" s="4">
        <f t="shared" si="15"/>
        <v>193.103448275862</v>
      </c>
      <c r="H23" s="4">
        <f t="shared" si="16"/>
        <v>193.448275862069</v>
      </c>
    </row>
    <row r="24" ht="18" spans="1:8">
      <c r="A24" s="4" t="s">
        <v>18</v>
      </c>
      <c r="B24" s="4">
        <v>0.065</v>
      </c>
      <c r="C24" s="4">
        <v>0.066</v>
      </c>
      <c r="D24" s="4">
        <v>0.065</v>
      </c>
      <c r="E24" s="4">
        <f t="shared" si="13"/>
        <v>0.0653333333333333</v>
      </c>
      <c r="F24" s="4">
        <v>7.5</v>
      </c>
      <c r="G24" s="4">
        <v>7</v>
      </c>
      <c r="H24" s="4">
        <v>6.5</v>
      </c>
    </row>
    <row r="25" ht="18" spans="1:8">
      <c r="A25" s="4" t="s">
        <v>19</v>
      </c>
      <c r="B25" s="4">
        <v>0.061</v>
      </c>
      <c r="C25" s="4">
        <v>0.062</v>
      </c>
      <c r="D25" s="4">
        <v>0.065</v>
      </c>
      <c r="E25" s="4">
        <f t="shared" si="13"/>
        <v>0.0626666666666667</v>
      </c>
      <c r="F25" s="4">
        <v>6.5</v>
      </c>
      <c r="G25" s="4">
        <v>5.5</v>
      </c>
      <c r="H25" s="4">
        <v>4.5</v>
      </c>
    </row>
    <row r="26" ht="18" spans="1:8">
      <c r="A26" s="4" t="s">
        <v>20</v>
      </c>
      <c r="B26" s="4">
        <v>0.067</v>
      </c>
      <c r="C26" s="4">
        <v>0.065</v>
      </c>
      <c r="D26" s="4">
        <v>0.066</v>
      </c>
      <c r="E26" s="4">
        <f t="shared" si="13"/>
        <v>0.066</v>
      </c>
      <c r="F26" s="4">
        <f t="shared" si="14"/>
        <v>192.758620689655</v>
      </c>
      <c r="G26" s="4">
        <f t="shared" si="15"/>
        <v>193.448275862069</v>
      </c>
      <c r="H26" s="4">
        <f t="shared" si="16"/>
        <v>193.103448275862</v>
      </c>
    </row>
    <row r="27" ht="18" spans="1:8">
      <c r="A27" s="4" t="s">
        <v>21</v>
      </c>
      <c r="B27" s="4">
        <v>0.065</v>
      </c>
      <c r="C27" s="4">
        <v>0.069</v>
      </c>
      <c r="D27" s="4">
        <v>0.068</v>
      </c>
      <c r="E27" s="4">
        <f t="shared" si="13"/>
        <v>0.0673333333333333</v>
      </c>
      <c r="F27" s="4">
        <f t="shared" si="14"/>
        <v>193.448275862069</v>
      </c>
      <c r="G27" s="4">
        <f t="shared" si="15"/>
        <v>192.068965517241</v>
      </c>
      <c r="H27" s="4">
        <f t="shared" si="16"/>
        <v>192.413793103448</v>
      </c>
    </row>
    <row r="28" ht="18" spans="1:8">
      <c r="A28" s="4" t="s">
        <v>22</v>
      </c>
      <c r="B28" s="4">
        <v>0.069</v>
      </c>
      <c r="C28" s="4">
        <v>0.071</v>
      </c>
      <c r="D28" s="4">
        <v>0.069</v>
      </c>
      <c r="E28" s="4">
        <f t="shared" si="13"/>
        <v>0.0696666666666667</v>
      </c>
      <c r="F28" s="4">
        <f t="shared" si="14"/>
        <v>192.068965517241</v>
      </c>
      <c r="G28" s="4">
        <f t="shared" si="15"/>
        <v>191.379310344827</v>
      </c>
      <c r="H28" s="4">
        <f t="shared" si="16"/>
        <v>192.068965517241</v>
      </c>
    </row>
    <row r="29" ht="18" spans="1:8">
      <c r="A29" s="4" t="s">
        <v>23</v>
      </c>
      <c r="B29" s="4">
        <v>0.072</v>
      </c>
      <c r="C29" s="4">
        <v>0.074</v>
      </c>
      <c r="D29" s="4">
        <v>0.071</v>
      </c>
      <c r="E29" s="4">
        <f t="shared" si="13"/>
        <v>0.0723333333333333</v>
      </c>
      <c r="F29" s="4">
        <f t="shared" si="14"/>
        <v>191.034482758621</v>
      </c>
      <c r="G29" s="4">
        <f t="shared" si="15"/>
        <v>190.344827586207</v>
      </c>
      <c r="H29" s="4">
        <f t="shared" si="16"/>
        <v>191.379310344827</v>
      </c>
    </row>
    <row r="31" ht="17.5" spans="1:12">
      <c r="A31" s="7" t="s">
        <v>34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ht="17.5" spans="1:12">
      <c r="A32" s="3" t="s">
        <v>1</v>
      </c>
      <c r="B32" s="3" t="s">
        <v>35</v>
      </c>
      <c r="C32" s="3" t="s">
        <v>36</v>
      </c>
      <c r="D32" s="3" t="s">
        <v>37</v>
      </c>
      <c r="E32" s="3" t="s">
        <v>38</v>
      </c>
      <c r="F32" s="3" t="s">
        <v>39</v>
      </c>
      <c r="G32" s="3" t="s">
        <v>40</v>
      </c>
      <c r="H32" s="3" t="s">
        <v>41</v>
      </c>
      <c r="I32" s="3" t="s">
        <v>42</v>
      </c>
      <c r="J32" s="3" t="s">
        <v>43</v>
      </c>
      <c r="K32" s="3" t="s">
        <v>44</v>
      </c>
      <c r="L32" s="3" t="s">
        <v>45</v>
      </c>
    </row>
    <row r="33" ht="18" spans="1:12">
      <c r="A33" s="4" t="s">
        <v>32</v>
      </c>
      <c r="B33" s="5">
        <v>0.065</v>
      </c>
      <c r="C33" s="6"/>
      <c r="D33" s="6"/>
      <c r="E33" s="6"/>
      <c r="F33" s="6"/>
      <c r="G33" s="6"/>
      <c r="H33" s="6"/>
      <c r="I33" s="6"/>
      <c r="J33" s="6"/>
      <c r="K33" s="6"/>
      <c r="L33" s="9"/>
    </row>
    <row r="34" ht="18" spans="1:12">
      <c r="A34" s="4" t="s">
        <v>33</v>
      </c>
      <c r="B34" s="5">
        <v>0.152</v>
      </c>
      <c r="C34" s="6"/>
      <c r="D34" s="6"/>
      <c r="E34" s="6"/>
      <c r="F34" s="6"/>
      <c r="G34" s="6"/>
      <c r="H34" s="6"/>
      <c r="I34" s="6"/>
      <c r="J34" s="6"/>
      <c r="K34" s="6"/>
      <c r="L34" s="9"/>
    </row>
    <row r="35" ht="18" spans="1:12">
      <c r="A35" s="4" t="s">
        <v>15</v>
      </c>
      <c r="B35" s="4">
        <v>0.285</v>
      </c>
      <c r="C35" s="4">
        <v>0.284</v>
      </c>
      <c r="D35" s="4">
        <v>0.283</v>
      </c>
      <c r="E35" s="4">
        <f t="shared" ref="E35:E43" si="17">AVERAGE(B35:D35)</f>
        <v>0.284</v>
      </c>
      <c r="F35" s="4">
        <v>0.292</v>
      </c>
      <c r="G35" s="4">
        <v>0.298</v>
      </c>
      <c r="H35" s="4">
        <v>0.293</v>
      </c>
      <c r="I35" s="4">
        <f t="shared" ref="I35:I43" si="18">AVERAGE(F35:H35)</f>
        <v>0.294333333333333</v>
      </c>
      <c r="J35" s="4">
        <f>((F35-B35)/($D$9-$D$8))*20*6/5/(0.922/4*0.2)</f>
        <v>-911.062906724512</v>
      </c>
      <c r="K35" s="4">
        <v>59.8399281920859</v>
      </c>
      <c r="L35" s="4">
        <f>((H35-D35)/($D$9-$D$8))*20*6/5/(0.922/4*0.2)</f>
        <v>-1301.51843817787</v>
      </c>
    </row>
    <row r="36" ht="18" spans="1:12">
      <c r="A36" s="4" t="s">
        <v>16</v>
      </c>
      <c r="B36" s="4">
        <v>0.291</v>
      </c>
      <c r="C36" s="4">
        <v>0.293</v>
      </c>
      <c r="D36" s="4">
        <v>0.289</v>
      </c>
      <c r="E36" s="4">
        <f t="shared" si="17"/>
        <v>0.291</v>
      </c>
      <c r="F36" s="4">
        <v>0.306</v>
      </c>
      <c r="G36" s="4">
        <v>0.307</v>
      </c>
      <c r="H36" s="4">
        <v>0.311</v>
      </c>
      <c r="I36" s="4">
        <f t="shared" si="18"/>
        <v>0.308</v>
      </c>
      <c r="J36" s="4">
        <f>((I36-E36)/($D$9-$D$8))*20*6/5/(0.922/4*0.2)</f>
        <v>-2212.58134490239</v>
      </c>
      <c r="K36" s="4">
        <v>73.7758994689207</v>
      </c>
      <c r="L36" s="4">
        <v>73.7758994689207</v>
      </c>
    </row>
    <row r="37" ht="18" spans="1:12">
      <c r="A37" s="4" t="s">
        <v>17</v>
      </c>
      <c r="B37" s="4">
        <v>0.264</v>
      </c>
      <c r="C37" s="4">
        <v>0.261</v>
      </c>
      <c r="D37" s="4">
        <v>0.265</v>
      </c>
      <c r="E37" s="4">
        <f t="shared" si="17"/>
        <v>0.263333333333333</v>
      </c>
      <c r="F37" s="4">
        <v>0.28</v>
      </c>
      <c r="G37" s="4">
        <v>0.284</v>
      </c>
      <c r="H37" s="4">
        <v>0.279</v>
      </c>
      <c r="I37" s="4">
        <f t="shared" si="18"/>
        <v>0.281</v>
      </c>
      <c r="J37" s="4">
        <v>85.717206472688</v>
      </c>
      <c r="K37" s="4">
        <v>91.64784202259</v>
      </c>
      <c r="L37" s="4">
        <v>107.711870745755</v>
      </c>
    </row>
    <row r="38" ht="18" spans="1:12">
      <c r="A38" s="4" t="s">
        <v>18</v>
      </c>
      <c r="B38" s="4">
        <v>0.271</v>
      </c>
      <c r="C38" s="4">
        <v>0.263</v>
      </c>
      <c r="D38" s="4">
        <v>0.268</v>
      </c>
      <c r="E38" s="4">
        <f t="shared" si="17"/>
        <v>0.267333333333333</v>
      </c>
      <c r="F38" s="4">
        <v>0.285</v>
      </c>
      <c r="G38" s="4">
        <v>0.29</v>
      </c>
      <c r="H38" s="4">
        <v>0.286</v>
      </c>
      <c r="I38" s="4">
        <f t="shared" si="18"/>
        <v>0.287</v>
      </c>
      <c r="J38" s="4">
        <v>97.685192111105</v>
      </c>
      <c r="K38" s="4">
        <v>103.856147</v>
      </c>
      <c r="L38" s="4">
        <v>135.663849203381</v>
      </c>
    </row>
    <row r="39" ht="18" spans="1:12">
      <c r="A39" s="4" t="s">
        <v>19</v>
      </c>
      <c r="B39" s="4">
        <v>0.261</v>
      </c>
      <c r="C39" s="4">
        <v>0.254</v>
      </c>
      <c r="D39" s="4">
        <v>0.259</v>
      </c>
      <c r="E39" s="4">
        <f t="shared" si="17"/>
        <v>0.258</v>
      </c>
      <c r="F39" s="4">
        <v>0.277</v>
      </c>
      <c r="G39" s="4">
        <v>0.279</v>
      </c>
      <c r="H39" s="4">
        <v>0.281</v>
      </c>
      <c r="I39" s="4">
        <f t="shared" si="18"/>
        <v>0.279</v>
      </c>
      <c r="J39" s="4">
        <v>137.631834841798</v>
      </c>
      <c r="K39" s="4">
        <v>181.3678456</v>
      </c>
      <c r="L39" s="4">
        <v>141.64784202259</v>
      </c>
    </row>
    <row r="40" ht="18" spans="1:12">
      <c r="A40" s="4" t="s">
        <v>20</v>
      </c>
      <c r="B40" s="4">
        <v>0.29</v>
      </c>
      <c r="C40" s="4">
        <v>0.288</v>
      </c>
      <c r="D40" s="4">
        <v>0.291</v>
      </c>
      <c r="E40" s="4">
        <f t="shared" si="17"/>
        <v>0.289666666666667</v>
      </c>
      <c r="F40" s="4">
        <v>0.31</v>
      </c>
      <c r="G40" s="4">
        <v>0.306</v>
      </c>
      <c r="H40" s="4">
        <v>0.305</v>
      </c>
      <c r="I40" s="4">
        <f t="shared" si="18"/>
        <v>0.307</v>
      </c>
      <c r="J40" s="4">
        <v>93.722542199614</v>
      </c>
      <c r="K40" s="4">
        <v>107.711870745755</v>
      </c>
      <c r="L40" s="4">
        <v>83.7758994689207</v>
      </c>
    </row>
    <row r="41" ht="18" spans="1:12">
      <c r="A41" s="4" t="s">
        <v>21</v>
      </c>
      <c r="B41" s="4">
        <v>0.278</v>
      </c>
      <c r="C41" s="4">
        <v>0.277</v>
      </c>
      <c r="D41" s="4">
        <v>0.275</v>
      </c>
      <c r="E41" s="4">
        <f t="shared" si="17"/>
        <v>0.276666666666667</v>
      </c>
      <c r="F41" s="4">
        <v>0.29</v>
      </c>
      <c r="G41" s="4">
        <v>0.293</v>
      </c>
      <c r="H41" s="4">
        <v>0.292</v>
      </c>
      <c r="I41" s="4">
        <f t="shared" si="18"/>
        <v>0.291666666666667</v>
      </c>
      <c r="J41" s="4">
        <v>79.7598922881294</v>
      </c>
      <c r="K41" s="4">
        <v>95.7438851073376</v>
      </c>
      <c r="L41" s="4">
        <v>91.727877926546</v>
      </c>
    </row>
    <row r="42" ht="18" spans="1:12">
      <c r="A42" s="4" t="s">
        <v>22</v>
      </c>
      <c r="B42" s="4">
        <v>0.276</v>
      </c>
      <c r="C42" s="4">
        <v>0.277</v>
      </c>
      <c r="D42" s="4">
        <v>0.278</v>
      </c>
      <c r="E42" s="4">
        <f t="shared" si="17"/>
        <v>0.277</v>
      </c>
      <c r="F42" s="4">
        <v>0.291</v>
      </c>
      <c r="G42" s="4">
        <v>0.289</v>
      </c>
      <c r="H42" s="4">
        <v>0.29</v>
      </c>
      <c r="I42" s="4">
        <f t="shared" si="18"/>
        <v>0.29</v>
      </c>
      <c r="J42" s="4">
        <v>77.7919066497118</v>
      </c>
      <c r="K42" s="4">
        <v>61.8079138305031</v>
      </c>
      <c r="L42" s="4">
        <v>71.8079138305031</v>
      </c>
    </row>
    <row r="43" ht="18" spans="1:12">
      <c r="A43" s="4" t="s">
        <v>23</v>
      </c>
      <c r="B43" s="4">
        <v>0.277</v>
      </c>
      <c r="C43" s="4">
        <v>0.281</v>
      </c>
      <c r="D43" s="4">
        <v>0.279</v>
      </c>
      <c r="E43" s="4">
        <f t="shared" si="17"/>
        <v>0.279</v>
      </c>
      <c r="F43" s="4">
        <v>0.293</v>
      </c>
      <c r="G43" s="4">
        <v>0.291</v>
      </c>
      <c r="H43" s="4">
        <v>0.292</v>
      </c>
      <c r="I43" s="4">
        <f t="shared" si="18"/>
        <v>0.292</v>
      </c>
      <c r="J43" s="4">
        <v>57.7919066497118</v>
      </c>
      <c r="K43" s="4">
        <v>83.7758994689207</v>
      </c>
      <c r="L43" s="4">
        <v>77.7919066497118</v>
      </c>
    </row>
    <row r="45" ht="17.5" spans="1:12">
      <c r="A45" s="7" t="s">
        <v>46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ht="17.5" spans="1:12">
      <c r="A46" s="3" t="s">
        <v>1</v>
      </c>
      <c r="B46" s="3" t="s">
        <v>47</v>
      </c>
      <c r="C46" s="3" t="s">
        <v>48</v>
      </c>
      <c r="D46" s="3" t="s">
        <v>49</v>
      </c>
      <c r="E46" s="3" t="s">
        <v>50</v>
      </c>
      <c r="F46" s="3" t="s">
        <v>51</v>
      </c>
      <c r="G46" s="3" t="s">
        <v>52</v>
      </c>
      <c r="H46" s="3" t="s">
        <v>53</v>
      </c>
      <c r="I46" s="3" t="s">
        <v>54</v>
      </c>
      <c r="J46" s="3" t="s">
        <v>55</v>
      </c>
      <c r="K46" s="3" t="s">
        <v>56</v>
      </c>
      <c r="L46" s="3" t="s">
        <v>57</v>
      </c>
    </row>
    <row r="47" ht="18" spans="1:12">
      <c r="A47" s="4" t="s">
        <v>15</v>
      </c>
      <c r="B47" s="4">
        <v>0.104</v>
      </c>
      <c r="C47" s="4">
        <v>0.1</v>
      </c>
      <c r="D47" s="4">
        <v>0.102</v>
      </c>
      <c r="E47" s="4">
        <f t="shared" ref="E47:E55" si="19">AVERAGE(B47:D47)</f>
        <v>0.102</v>
      </c>
      <c r="F47" s="4">
        <v>0.109</v>
      </c>
      <c r="G47" s="4">
        <v>0.113</v>
      </c>
      <c r="H47" s="4">
        <v>0.105</v>
      </c>
      <c r="I47" s="4">
        <f t="shared" ref="I47:I55" si="20">AVERAGE(F47:H47)</f>
        <v>0.109</v>
      </c>
      <c r="J47" s="4">
        <f t="shared" ref="J47:J55" si="21">((F47-B47)/0.01)/30*(3.7/0.1)</f>
        <v>0.616666666666667</v>
      </c>
      <c r="K47" s="4">
        <f t="shared" ref="K47:K55" si="22">((G47-C47)/0.01)/30*(3.7/0.1)</f>
        <v>1.60333333333333</v>
      </c>
      <c r="L47" s="4">
        <f t="shared" ref="L47:L55" si="23">((H47-D47)/0.01)/30*(3.7/0.1)</f>
        <v>0.37</v>
      </c>
    </row>
    <row r="48" ht="18" spans="1:12">
      <c r="A48" s="4" t="s">
        <v>16</v>
      </c>
      <c r="B48" s="4">
        <v>0.085</v>
      </c>
      <c r="C48" s="4">
        <v>0.091</v>
      </c>
      <c r="D48" s="4">
        <v>0.088</v>
      </c>
      <c r="E48" s="4">
        <f t="shared" si="19"/>
        <v>0.088</v>
      </c>
      <c r="F48" s="4">
        <v>0.111</v>
      </c>
      <c r="G48" s="4">
        <v>0.111</v>
      </c>
      <c r="H48" s="4">
        <v>0.108</v>
      </c>
      <c r="I48" s="4">
        <f t="shared" si="20"/>
        <v>0.11</v>
      </c>
      <c r="J48" s="4">
        <f t="shared" si="21"/>
        <v>3.20666666666667</v>
      </c>
      <c r="K48" s="4">
        <f t="shared" si="22"/>
        <v>2.46666666666667</v>
      </c>
      <c r="L48" s="4">
        <f t="shared" si="23"/>
        <v>2.46666666666667</v>
      </c>
    </row>
    <row r="49" ht="18" spans="1:12">
      <c r="A49" s="4" t="s">
        <v>17</v>
      </c>
      <c r="B49" s="4">
        <v>0.085</v>
      </c>
      <c r="C49" s="4">
        <v>0.086</v>
      </c>
      <c r="D49" s="4">
        <v>0.091</v>
      </c>
      <c r="E49" s="4">
        <f t="shared" si="19"/>
        <v>0.0873333333333333</v>
      </c>
      <c r="F49" s="4">
        <v>0.114</v>
      </c>
      <c r="G49" s="4">
        <v>0.106</v>
      </c>
      <c r="H49" s="4">
        <v>0.108</v>
      </c>
      <c r="I49" s="4">
        <f t="shared" si="20"/>
        <v>0.109333333333333</v>
      </c>
      <c r="J49" s="4">
        <f t="shared" si="21"/>
        <v>3.57666666666667</v>
      </c>
      <c r="K49" s="4">
        <f t="shared" si="22"/>
        <v>2.46666666666667</v>
      </c>
      <c r="L49" s="4">
        <f t="shared" si="23"/>
        <v>2.09666666666667</v>
      </c>
    </row>
    <row r="50" ht="18" spans="1:12">
      <c r="A50" s="4" t="s">
        <v>18</v>
      </c>
      <c r="B50" s="4">
        <v>0.089</v>
      </c>
      <c r="C50" s="4">
        <v>0.092</v>
      </c>
      <c r="D50" s="4">
        <v>0.091</v>
      </c>
      <c r="E50" s="4">
        <f t="shared" si="19"/>
        <v>0.0906666666666667</v>
      </c>
      <c r="F50" s="4">
        <v>0.11</v>
      </c>
      <c r="G50" s="4">
        <v>0.113</v>
      </c>
      <c r="H50" s="4">
        <v>0.117</v>
      </c>
      <c r="I50" s="4">
        <f t="shared" si="20"/>
        <v>0.113333333333333</v>
      </c>
      <c r="J50" s="4">
        <f t="shared" si="21"/>
        <v>2.59</v>
      </c>
      <c r="K50" s="4">
        <f t="shared" si="22"/>
        <v>2.59</v>
      </c>
      <c r="L50" s="4">
        <f t="shared" si="23"/>
        <v>3.20666666666667</v>
      </c>
    </row>
    <row r="51" ht="18" spans="1:12">
      <c r="A51" s="4" t="s">
        <v>19</v>
      </c>
      <c r="B51" s="4">
        <v>0.098</v>
      </c>
      <c r="C51" s="4">
        <v>0.096</v>
      </c>
      <c r="D51" s="4">
        <v>0.099</v>
      </c>
      <c r="E51" s="4">
        <f t="shared" si="19"/>
        <v>0.0976666666666667</v>
      </c>
      <c r="F51" s="4">
        <v>0.121</v>
      </c>
      <c r="G51" s="4">
        <v>0.123</v>
      </c>
      <c r="H51" s="4">
        <v>0.117</v>
      </c>
      <c r="I51" s="4">
        <f t="shared" si="20"/>
        <v>0.120333333333333</v>
      </c>
      <c r="J51" s="4">
        <f t="shared" si="21"/>
        <v>2.83666666666667</v>
      </c>
      <c r="K51" s="4">
        <f t="shared" si="22"/>
        <v>3.33</v>
      </c>
      <c r="L51" s="4">
        <f t="shared" si="23"/>
        <v>2.22</v>
      </c>
    </row>
    <row r="52" ht="18" spans="1:12">
      <c r="A52" s="4" t="s">
        <v>20</v>
      </c>
      <c r="B52" s="4">
        <v>0.082</v>
      </c>
      <c r="C52" s="4">
        <v>0.091</v>
      </c>
      <c r="D52" s="4">
        <v>0.091</v>
      </c>
      <c r="E52" s="4">
        <f t="shared" si="19"/>
        <v>0.088</v>
      </c>
      <c r="F52" s="4">
        <v>0.112</v>
      </c>
      <c r="G52" s="4">
        <v>0.106</v>
      </c>
      <c r="H52" s="4">
        <v>0.108</v>
      </c>
      <c r="I52" s="4">
        <f t="shared" si="20"/>
        <v>0.108666666666667</v>
      </c>
      <c r="J52" s="4">
        <f t="shared" si="21"/>
        <v>3.7</v>
      </c>
      <c r="K52" s="4">
        <f t="shared" si="22"/>
        <v>1.85</v>
      </c>
      <c r="L52" s="4">
        <f t="shared" si="23"/>
        <v>2.09666666666667</v>
      </c>
    </row>
    <row r="53" ht="18" spans="1:12">
      <c r="A53" s="4" t="s">
        <v>21</v>
      </c>
      <c r="B53" s="4">
        <v>0.086</v>
      </c>
      <c r="C53" s="4">
        <v>0.085</v>
      </c>
      <c r="D53" s="4">
        <v>0.09</v>
      </c>
      <c r="E53" s="4">
        <f t="shared" si="19"/>
        <v>0.087</v>
      </c>
      <c r="F53" s="4">
        <v>0.105</v>
      </c>
      <c r="G53" s="4">
        <v>0.102</v>
      </c>
      <c r="H53" s="4">
        <v>0.102</v>
      </c>
      <c r="I53" s="4">
        <f t="shared" si="20"/>
        <v>0.103</v>
      </c>
      <c r="J53" s="4">
        <f t="shared" si="21"/>
        <v>2.34333333333333</v>
      </c>
      <c r="K53" s="4">
        <f t="shared" si="22"/>
        <v>2.09666666666666</v>
      </c>
      <c r="L53" s="4">
        <f t="shared" si="23"/>
        <v>1.48</v>
      </c>
    </row>
    <row r="54" ht="18" spans="1:12">
      <c r="A54" s="4" t="s">
        <v>22</v>
      </c>
      <c r="B54" s="4">
        <v>0.093</v>
      </c>
      <c r="C54" s="4">
        <v>0.094</v>
      </c>
      <c r="D54" s="4">
        <v>0.101</v>
      </c>
      <c r="E54" s="4">
        <f t="shared" si="19"/>
        <v>0.096</v>
      </c>
      <c r="F54" s="4">
        <v>0.113</v>
      </c>
      <c r="G54" s="4">
        <v>0.111</v>
      </c>
      <c r="H54" s="4">
        <v>0.11</v>
      </c>
      <c r="I54" s="4">
        <f t="shared" si="20"/>
        <v>0.111333333333333</v>
      </c>
      <c r="J54" s="4">
        <f t="shared" si="21"/>
        <v>2.46666666666667</v>
      </c>
      <c r="K54" s="4">
        <f t="shared" si="22"/>
        <v>2.09666666666667</v>
      </c>
      <c r="L54" s="4">
        <f t="shared" si="23"/>
        <v>1.11</v>
      </c>
    </row>
    <row r="55" ht="18" spans="1:12">
      <c r="A55" s="4" t="s">
        <v>23</v>
      </c>
      <c r="B55" s="4">
        <v>0.085</v>
      </c>
      <c r="C55" s="4">
        <v>0.091</v>
      </c>
      <c r="D55" s="4">
        <v>0.091</v>
      </c>
      <c r="E55" s="4">
        <f t="shared" si="19"/>
        <v>0.089</v>
      </c>
      <c r="F55" s="4">
        <v>0.102</v>
      </c>
      <c r="G55" s="4">
        <v>0.102</v>
      </c>
      <c r="H55" s="4">
        <v>0.106</v>
      </c>
      <c r="I55" s="4">
        <f t="shared" si="20"/>
        <v>0.103333333333333</v>
      </c>
      <c r="J55" s="4">
        <f t="shared" si="21"/>
        <v>2.09666666666666</v>
      </c>
      <c r="K55" s="4">
        <f t="shared" si="22"/>
        <v>1.35666666666667</v>
      </c>
      <c r="L55" s="4">
        <f t="shared" si="23"/>
        <v>1.85</v>
      </c>
    </row>
  </sheetData>
  <mergeCells count="12">
    <mergeCell ref="A1:K1"/>
    <mergeCell ref="B3:K3"/>
    <mergeCell ref="B4:K4"/>
    <mergeCell ref="B5:K5"/>
    <mergeCell ref="A16:H16"/>
    <mergeCell ref="B18:H18"/>
    <mergeCell ref="B19:H19"/>
    <mergeCell ref="B20:H20"/>
    <mergeCell ref="A31:L31"/>
    <mergeCell ref="B33:L33"/>
    <mergeCell ref="B34:L34"/>
    <mergeCell ref="A45:L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Yuanyi LIU</dc:creator>
  <cp:lastModifiedBy>Yuanyi LIU</cp:lastModifiedBy>
  <dcterms:created xsi:type="dcterms:W3CDTF">2024-09-17T06:40:48Z</dcterms:created>
  <dcterms:modified xsi:type="dcterms:W3CDTF">2024-09-17T07:04:24Z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21174090E4A440BD9049739FF1222058_11</vt:lpwstr>
  </property>
  <property fmtid="{D5CDD505-2E9C-101B-9397-08002B2CF9AE}" pid="3" name="KSOProductBuildVer">
    <vt:lpwstr>2052-12.1.0.17827</vt:lpwstr>
  </property>
</Properties>
</file>